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<sst xmlns="http://schemas.openxmlformats.org/spreadsheetml/2006/main" count="27164" uniqueCount="790">
  <si>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</si>
  <si>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</si>
  <si>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</si>
  <si>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</si>
  <si>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</si>
  <si>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</si>
  <si>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</si>
  <si>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</si>
  <si>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</si>
  <si>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</si>
  <si>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</si>
  <si>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</si>
  <si>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</si>
  <si>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</si>
  <si>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</si>
  <si>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</si>
  <si>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</si>
  <si>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</si>
  <si>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</si>
  <si>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</si>
  <si>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</si>
  <si>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</si>
  <si>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</si>
  <si>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</si>
  <si>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</si>
  <si>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</si>
  <si>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</si>
  <si>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</si>
  <si>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</si>
  <si>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</si>
  <si>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</si>
  <si>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</si>
  <si>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</si>
  <si>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</si>
  <si>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</si>
  <si>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</si>
  <si>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</si>
  <si>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</si>
  <si>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</si>
  <si>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</si>
  <si>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</si>
  <si>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</si>
  <si>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</si>
  <si>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</si>
  <si>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</si>
  <si>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</si>
  <si>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</si>
  <si>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</si>
  <si>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</si>
  <si>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</si>
  <si>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</si>
  <si>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</si>
  <si>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</si>
  <si>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</si>
  <si>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</si>
  <si>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</si>
  <si>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</si>
  <si>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</si>
  <si>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</si>
  <si>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</si>
  <si>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</si>
  <si>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</si>
  <si>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</si>
  <si>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</si>
  <si>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</si>
  <si>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</si>
  <si>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</si>
  <si>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</si>
  <si>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</si>
  <si>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</si>
  <si>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</si>
  <si>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</si>
  <si>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</si>
  <si>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</si>
  <si>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</si>
  <si>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</si>
  <si>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</si>
  <si>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</si>
  <si>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</si>
  <si>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</si>
  <si>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</si>
  <si>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</si>
  <si>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</si>
  <si>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</si>
  <si>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</si>
  <si>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</si>
  <si>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</si>
  <si>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</si>
  <si>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</si>
  <si>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</si>
  <si>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</si>
  <si>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</si>
  <si>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</si>
  <si>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</si>
  <si>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</si>
  <si>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</si>
  <si>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</si>
  <si>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</si>
  <si>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</si>
  <si>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</si>
  <si>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</si>
  <si>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</si>
  <si>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</si>
  <si>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</si>
  <si>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</si>
  <si>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</si>
  <si>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</si>
  <si>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</si>
  <si>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</si>
  <si>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</si>
  <si>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</si>
  <si>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</si>
  <si>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</si>
  <si>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</si>
  <si>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</si>
  <si>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</si>
  <si>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</si>
  <si>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</si>
  <si>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</si>
  <si>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</si>
  <si>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</si>
  <si>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</si>
  <si>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</si>
  <si>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</si>
  <si>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</si>
  <si>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</si>
  <si>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</si>
  <si>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</si>
  <si>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</si>
  <si>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</si>
  <si>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</si>
  <si>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</si>
  <si>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</si>
  <si>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</si>
  <si>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</si>
  <si>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</si>
  <si>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</si>
  <si>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</si>
  <si>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</si>
  <si>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</si>
  <si>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</si>
  <si>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</si>
  <si>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</si>
  <si>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</si>
  <si>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</si>
  <si>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</si>
  <si>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</si>
  <si>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</si>
  <si>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</si>
  <si>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</si>
  <si>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</si>
  <si>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</si>
  <si>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</si>
  <si>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</si>
  <si>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</si>
  <si>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</si>
  <si>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</si>
  <si>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</si>
  <si>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</si>
  <si>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</si>
  <si>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</si>
  <si>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</si>
  <si>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</si>
  <si>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</si>
  <si>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</si>
  <si>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</si>
  <si>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</si>
  <si>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</si>
  <si>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</si>
  <si>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</si>
  <si>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</si>
  <si>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</si>
  <si>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</si>
  <si>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</si>
  <si>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</si>
  <si>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</si>
  <si>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</si>
  <si>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</si>
  <si>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</si>
  <si>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</si>
  <si>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</si>
  <si>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</si>
  <si>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</si>
  <si>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</si>
  <si>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</si>
  <si>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</si>
  <si>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</si>
  <si>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</si>
  <si>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</si>
  <si>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</si>
  <si>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</si>
  <si>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</si>
  <si>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</si>
  <si>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</si>
  <si>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</si>
  <si>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</si>
  <si>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</si>
  <si>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</si>
  <si>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</si>
  <si>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</si>
  <si>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</si>
  <si>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</si>
  <si>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</si>
  <si>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</si>
  <si>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</si>
  <si>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</si>
  <si>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</si>
  <si>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</si>
  <si>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</si>
  <si>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</si>
  <si>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</si>
  <si>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</si>
  <si>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</si>
  <si>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</si>
  <si>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</si>
  <si>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</si>
  <si>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</si>
  <si>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</si>
  <si>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</si>
  <si>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</si>
  <si>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</si>
  <si>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</si>
  <si>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</si>
  <si>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</si>
  <si>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</si>
  <si>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</si>
  <si>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</si>
  <si>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</si>
  <si>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</si>
  <si>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</si>
  <si>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</si>
  <si>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</si>
  <si>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</si>
  <si>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</si>
  <si>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</si>
  <si>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</si>
  <si>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</si>
  <si>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</si>
  <si>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</si>
  <si>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</si>
  <si>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</si>
  <si>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</si>
  <si>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</si>
  <si>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</si>
  <si>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</si>
  <si>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</si>
  <si>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</si>
  <si>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</si>
  <si>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</si>
  <si>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</si>
  <si>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</si>
  <si>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</si>
  <si>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</si>
  <si>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</si>
  <si>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</si>
  <si>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</si>
  <si>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</si>
  <si>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</si>
  <si>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</si>
  <si>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</si>
  <si>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</si>
  <si>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</si>
  <si>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</si>
  <si>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</si>
  <si>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</si>
  <si>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</si>
  <si>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</si>
  <si>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</si>
  <si>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</si>
  <si>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</si>
  <si>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</si>
  <si>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</si>
  <si>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</si>
  <si>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</si>
  <si>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</si>
  <si>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</si>
  <si>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</si>
  <si>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</si>
  <si>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</si>
  <si>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</si>
  <si>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</si>
  <si>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</si>
  <si>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</si>
  <si>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</si>
  <si>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</si>
  <si>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</si>
  <si>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</si>
  <si>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</si>
  <si>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</si>
  <si>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</si>
  <si>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</si>
  <si>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</si>
  <si>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</si>
  <si>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</si>
  <si>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</si>
  <si>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</si>
  <si>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</si>
  <si>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</si>
  <si>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</si>
  <si>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</si>
  <si>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</si>
  <si>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</si>
  <si>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</si>
  <si>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</si>
  <si>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</si>
  <si>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</si>
  <si>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</si>
  <si>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</si>
  <si>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</si>
  <si>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</si>
  <si>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</si>
  <si>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</si>
  <si>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</si>
  <si>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</si>
  <si>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</si>
  <si>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</si>
  <si>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</si>
  <si>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</si>
  <si>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</si>
  <si>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</si>
  <si>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</si>
  <si>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</si>
  <si>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</si>
  <si>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</si>
  <si>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</si>
  <si>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</si>
  <si>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</si>
  <si>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</si>
  <si>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</si>
  <si>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</si>
  <si>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</si>
  <si>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</si>
  <si>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</si>
  <si>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</si>
  <si>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</si>
  <si>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</si>
  <si>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</si>
  <si>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</si>
  <si>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</si>
  <si>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</si>
  <si>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</si>
  <si>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</si>
  <si>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</si>
  <si>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</si>
  <si>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</si>
  <si>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</si>
  <si>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</si>
  <si>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</si>
  <si>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</si>
  <si>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</si>
  <si>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</si>
  <si>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</si>
  <si>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</si>
  <si>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</si>
  <si>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</si>
  <si>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</si>
  <si>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</si>
  <si>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</si>
  <si>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</si>
  <si>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</si>
  <si>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</si>
  <si>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</si>
  <si>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</si>
  <si>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</si>
  <si>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</si>
  <si>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</si>
  <si>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</si>
  <si>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</si>
  <si>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</si>
  <si>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</si>
  <si>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</si>
  <si>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</si>
  <si>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</si>
  <si>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</si>
  <si>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</si>
  <si>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</si>
  <si>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</si>
  <si>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</si>
  <si>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</si>
  <si>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</si>
  <si>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</si>
  <si>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</si>
  <si>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</si>
  <si>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</si>
  <si>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</si>
  <si>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</si>
  <si>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</si>
  <si>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</si>
  <si>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</si>
  <si>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</si>
  <si>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</si>
  <si>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</si>
  <si>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</si>
  <si>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</si>
  <si>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</si>
  <si>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</si>
  <si>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</si>
  <si>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</si>
  <si>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</si>
  <si>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</si>
  <si>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</si>
  <si>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</si>
  <si>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</si>
  <si>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</si>
  <si>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</si>
  <si>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</si>
  <si>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</si>
  <si>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</si>
  <si>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</si>
  <si>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</si>
  <si>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</si>
  <si>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</si>
  <si>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</si>
  <si>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</si>
  <si>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</si>
  <si>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</si>
  <si>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</si>
  <si>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</si>
  <si>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</si>
  <si>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</si>
  <si>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</si>
  <si>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</si>
  <si>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</si>
  <si>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</si>
  <si>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</si>
  <si>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</si>
  <si>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</si>
  <si>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</si>
  <si>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</si>
  <si>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</si>
  <si>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</si>
  <si>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</si>
  <si>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</si>
  <si>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</si>
  <si>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</si>
  <si>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</si>
  <si>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</si>
  <si>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</si>
  <si>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</si>
  <si>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</si>
  <si>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</si>
  <si>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</si>
  <si>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</si>
  <si>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</si>
  <si>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</si>
  <si>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</si>
  <si>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</si>
  <si>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</si>
  <si>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</si>
  <si>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</si>
  <si>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</si>
  <si>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</si>
  <si>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</si>
  <si>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</si>
  <si>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</si>
  <si>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</si>
  <si>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</si>
  <si>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</si>
  <si>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</si>
  <si>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</si>
  <si>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</si>
  <si>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</si>
  <si>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</si>
  <si>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</si>
  <si>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</si>
  <si>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</si>
  <si>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</si>
  <si>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</si>
  <si>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</si>
  <si>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</si>
  <si>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</si>
  <si>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</si>
  <si>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</si>
  <si>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</si>
  <si>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</si>
  <si>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</si>
  <si>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</si>
  <si>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</si>
  <si>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</si>
  <si>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</si>
  <si>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</si>
  <si>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</si>
  <si>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</si>
  <si>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</si>
  <si>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</si>
  <si>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</si>
  <si>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</si>
  <si>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</si>
  <si>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</si>
  <si>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</si>
  <si>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</si>
  <si>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</si>
  <si>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</si>
  <si>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</si>
  <si>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</si>
  <si>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</si>
  <si>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</si>
  <si>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</si>
  <si>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</si>
  <si>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</si>
  <si>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</si>
  <si>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</si>
  <si>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</si>
  <si>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</si>
  <si>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</si>
  <si>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</si>
  <si>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</si>
  <si>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</si>
  <si>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</si>
  <si>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</si>
  <si>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</si>
  <si>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</si>
  <si>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</si>
  <si>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</si>
  <si>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</si>
  <si>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</si>
  <si>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</si>
  <si>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</si>
  <si>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</si>
  <si>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</si>
  <si>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</si>
  <si>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</si>
  <si>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</si>
  <si>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</si>
  <si>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</si>
  <si>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</si>
  <si>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</si>
  <si>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</si>
  <si>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</si>
  <si>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</si>
  <si>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</si>
  <si>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</si>
  <si>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</si>
  <si>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</si>
  <si>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</si>
  <si>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</si>
  <si>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</si>
  <si>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</si>
  <si>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</si>
  <si>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</si>
  <si>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</si>
  <si>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</si>
  <si>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</si>
  <si>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</si>
  <si>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</si>
  <si>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</si>
  <si>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</si>
  <si>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</si>
  <si>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</si>
  <si>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</si>
  <si>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</si>
  <si>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</si>
  <si>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</si>
  <si>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</si>
  <si>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</si>
  <si>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</si>
  <si>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</si>
  <si>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</si>
  <si>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</si>
  <si>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</si>
  <si>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</si>
  <si>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</si>
  <si>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</si>
  <si>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</si>
  <si>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</si>
  <si>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</si>
  <si>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</si>
  <si>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</si>
  <si>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</si>
  <si>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</si>
  <si>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</si>
  <si>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</si>
  <si>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</si>
  <si>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</si>
  <si>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</si>
  <si>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</si>
  <si>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</si>
  <si>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</si>
  <si>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</si>
  <si>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</si>
  <si>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</si>
  <si>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</si>
  <si>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</si>
  <si>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</si>
  <si>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</si>
  <si>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</si>
  <si>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</si>
  <si>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</si>
  <si>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</si>
  <si>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</si>
  <si>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</si>
  <si>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</si>
  <si>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</si>
  <si>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</si>
  <si>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</si>
  <si>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</si>
  <si>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</si>
  <si>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</si>
  <si>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</si>
  <si>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</si>
  <si>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</si>
  <si>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</si>
  <si>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</si>
  <si>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</si>
  <si>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</si>
  <si>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</si>
  <si>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</si>
  <si>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</si>
  <si>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</si>
  <si>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</si>
  <si>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</si>
  <si>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</si>
  <si>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</si>
  <si>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</si>
  <si>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</si>
  <si>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</si>
  <si>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</si>
  <si>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</si>
  <si>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</si>
  <si>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</si>
  <si>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</si>
  <si>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</si>
  <si>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</si>
  <si>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</si>
  <si>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</si>
  <si>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</si>
  <si>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</si>
  <si>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</si>
  <si>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</si>
  <si>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</si>
  <si>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</si>
  <si>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</si>
  <si>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</si>
  <si>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</si>
  <si>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</si>
  <si>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</si>
  <si>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</si>
  <si>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</si>
  <si>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</si>
  <si>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</si>
  <si>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</si>
  <si>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</si>
  <si>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</si>
  <si>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</si>
  <si>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</si>
  <si>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</si>
  <si>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</si>
  <si>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</si>
  <si>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</si>
  <si>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</si>
  <si>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</si>
  <si>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</si>
  <si>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</si>
  <si>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</si>
  <si>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</si>
  <si>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</si>
  <si>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</si>
  <si>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</si>
  <si>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</si>
  <si>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</si>
  <si>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</si>
  <si>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</si>
  <si>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</si>
  <si>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</si>
  <si>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</si>
  <si>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</si>
  <si>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</si>
  <si>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</si>
  <si>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</si>
  <si>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</si>
  <si>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</si>
  <si>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</si>
  <si>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</si>
  <si>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</si>
  <si>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</si>
  <si>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</si>
  <si>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</si>
  <si>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</si>
  <si>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</si>
  <si>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</si>
  <si>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</si>
  <si>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</si>
  <si>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</si>
  <si>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</si>
  <si>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</si>
  <si>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</si>
  <si>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</si>
  <si>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</si>
  <si>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</si>
  <si>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</si>
  <si>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</si>
  <si>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</si>
  <si>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</si>
  <si>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</si>
  <si>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</si>
  <si>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</si>
  <si>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</si>
  <si>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</si>
  <si>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</si>
  <si>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</si>
  <si>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</si>
  <si>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</si>
  <si>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</si>
  <si>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</si>
  <si>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</si>
  <si>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</si>
  <si>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</si>
  <si>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</si>
  <si>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</si>
  <si>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</si>
  <si>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</si>
  <si>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</si>
  <si>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</si>
  <si>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</si>
  <si>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</si>
  <si>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</si>
  <si>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</si>
  <si>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</si>
  <si>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</si>
  <si>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</si>
  <si>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</si>
  <si>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</si>
  <si>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</si>
  <si>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</si>
  <si>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</si>
  <si>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</si>
  <si>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</si>
  <si>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</si>
  <si>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</si>
  <si>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</si>
  <si>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</si>
  <si>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</si>
  <si>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</si>
  <si>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</si>
  <si>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</si>
  <si>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</si>
  <si>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</si>
  <si>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</si>
  <si>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</si>
  <si>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</si>
  <si>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</si>
  <si>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</si>
  <si>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</si>
  <si>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</si>
  <si>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</si>
  <si>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</si>
  <si>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</si>
  <si>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</si>
  <si>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</si>
  <si>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</si>
  <si>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</si>
  <si>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</si>
  <si>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</si>
  <si>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</si>
  <si>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</si>
  <si>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</si>
  <si>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7 по ул. Кировская за 2016 год</t>
  </si>
  <si>
    <t xml:space="preserve"> январь</t>
  </si>
  <si>
    <t>фев, мар, сен</t>
  </si>
  <si>
    <t>12 | 1</t>
  </si>
  <si>
    <t>4,25 | 1</t>
  </si>
  <si>
    <t>1,6 | 24</t>
  </si>
  <si>
    <t>0,5 | 18</t>
  </si>
  <si>
    <t>1,1 | 3</t>
  </si>
  <si>
    <t>59 | 1</t>
  </si>
  <si>
    <t>1,5 | 1</t>
  </si>
  <si>
    <t>50,35 | 249</t>
  </si>
  <si>
    <t>50,35 | 33</t>
  </si>
  <si>
    <t>6,816 | 1</t>
  </si>
  <si>
    <t>50,35 | 2</t>
  </si>
  <si>
    <t>324 | 28</t>
  </si>
  <si>
    <t>162 | 22</t>
  </si>
  <si>
    <t>0,05832 | 6</t>
  </si>
  <si>
    <t>3,24 | 40</t>
  </si>
  <si>
    <t>3,24 | 10</t>
  </si>
  <si>
    <t>3,24 | 12</t>
  </si>
  <si>
    <t>324 | 32</t>
  </si>
  <si>
    <t>162 | 8</t>
  </si>
  <si>
    <t>0,99 | 1</t>
  </si>
  <si>
    <t>77 | 2</t>
  </si>
  <si>
    <t>1 | 122</t>
  </si>
  <si>
    <t>4 | 24</t>
  </si>
  <si>
    <t>2 | 5</t>
  </si>
  <si>
    <t>апрель, декабрь</t>
  </si>
  <si>
    <t>324 | 74</t>
  </si>
  <si>
    <t>4 | 27</t>
  </si>
  <si>
    <t>1 | 127</t>
  </si>
  <si>
    <t>689 | 77</t>
  </si>
  <si>
    <t>689 | 2</t>
  </si>
  <si>
    <t>2 |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</si>
</sst>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7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36986.28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215263.94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208143.67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208143.67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208143.67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44106.55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259241.45579428072</v>
      </c>
      <c r="G28" s="18">
        <f>и_ср_начисл-и_ср_стоимость_факт</f>
        <v>-43977.515794280713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76919.790000000008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87044.79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172.99485731912932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249769.84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240846.16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49990.21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409387.13999999996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409387.13999999996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391.31069805452773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4174.37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4029.71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1399.05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4174.37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4174.37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345.79962975666353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55961.96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55954.41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16846.11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59988.25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59988.25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805.60461349638592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56893.399999999994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55844.29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18809.419999999998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56893.399999999994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56893.399999999994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61053.012730198519</v>
      </c>
      <c r="F6" s="40"/>
      <c r="I6" s="27">
        <f>E6/1.18</f>
        <v>51739.84129677841</v>
      </c>
      <c r="J6" s="29">
        <f>[1]сумма!$Q$6</f>
        <v>12959.079134999998</v>
      </c>
      <c r="K6" s="29">
        <f>J6-I6</f>
        <v>-38780.76216177841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172.89849279820825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172.89849279820825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362.66833921593741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2.9312</v>
      </c>
      <c r="E25" s="48">
        <v>362.66833921593741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5225.8525595620349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0.96479999999999999</v>
      </c>
      <c r="E43" s="48">
        <v>887.0434015717758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6.0259999999999998</v>
      </c>
      <c r="E44" s="48">
        <v>511.35386881107706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28</v>
      </c>
      <c r="E45" s="48">
        <v>1550.3437181630497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1.2</v>
      </c>
      <c r="E47" s="56">
        <v>1008.155725785186</v>
      </c>
      <c r="F47" s="49" t="s">
        <v>741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>
        <v>0.5</v>
      </c>
      <c r="E61" s="56">
        <v>1268.9558452309461</v>
      </c>
      <c r="F61" s="49" t="s">
        <v>733</v>
      </c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537.20662272964398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>
        <v>1</v>
      </c>
      <c r="E97" s="35">
        <v>537.20662272964398</v>
      </c>
      <c r="F97" s="33" t="s">
        <v>737</v>
      </c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362.68029623480311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2.9312</v>
      </c>
      <c r="E101" s="35">
        <v>362.68029623480311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264.95893369815911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9.1600000000000001E-2</v>
      </c>
      <c r="E106" s="56">
        <v>97.210563378245723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>
        <v>1</v>
      </c>
      <c r="E116" s="48">
        <v>145.36037545868788</v>
      </c>
      <c r="F116" s="49" t="s">
        <v>742</v>
      </c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>
        <v>0.3</v>
      </c>
      <c r="E118" s="48">
        <v>22.387994861225533</v>
      </c>
      <c r="F118" s="49" t="s">
        <v>742</v>
      </c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49511.509059206452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9.1600000000000001E-2</v>
      </c>
      <c r="E120" s="56">
        <v>98.800846887385546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>
        <v>1</v>
      </c>
      <c r="E121" s="56">
        <v>47386.861466706716</v>
      </c>
      <c r="F121" s="49" t="s">
        <v>742</v>
      </c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1987.2614457326895</v>
      </c>
      <c r="F130" s="49" t="s">
        <v>757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4615.2384267532825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>
        <v>0.27</v>
      </c>
      <c r="E187" s="48">
        <v>4615.2384267532825</v>
      </c>
      <c r="F187" s="49" t="s">
        <v>730</v>
      </c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19557.844661250379</v>
      </c>
      <c r="F197" s="75"/>
      <c r="I197" s="27">
        <f>E197/1.18</f>
        <v>16574.444628178288</v>
      </c>
      <c r="J197" s="29">
        <f>[1]сумма!$Q$11</f>
        <v>31082.599499999997</v>
      </c>
      <c r="K197" s="29">
        <f>J197-I197</f>
        <v>14508.154871821709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19557.844661250379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0.54959999999999998</v>
      </c>
      <c r="E199" s="35">
        <v>2167.4966378632366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33.685400000000001</v>
      </c>
      <c r="E211" s="35">
        <v>12168.753755786925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13752.923960409129</v>
      </c>
      <c r="F232" s="33"/>
      <c r="I232" s="27">
        <f>E232/1.18</f>
        <v>11655.020305431466</v>
      </c>
      <c r="J232" s="29">
        <f>[1]сумма!$M$13</f>
        <v>4000.8600000000006</v>
      </c>
      <c r="K232" s="29">
        <f>J232-I232</f>
        <v>-7654.1603054314655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13752.923960409129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13679.639391781175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7245.7253637774656</v>
      </c>
      <c r="F266" s="75"/>
      <c r="I266" s="27">
        <f>E266/1.18</f>
        <v>6140.445223540225</v>
      </c>
      <c r="J266" s="29">
        <f>[1]сумма!$Q$15</f>
        <v>14033.079052204816</v>
      </c>
      <c r="K266" s="29">
        <f>J266-I266</f>
        <v>7892.6338286645905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7245.7253637774656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0.20980000000000001</v>
      </c>
      <c r="E268" s="35">
        <v>645.58336259756993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433.71096680657041</v>
      </c>
      <c r="F284" s="33" t="s">
        <v>736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8</v>
      </c>
      <c r="E293" s="35">
        <v>1381.0383573749089</v>
      </c>
      <c r="F293" s="33" t="s">
        <v>730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494.81179889684392</v>
      </c>
      <c r="F319" s="33" t="s">
        <v>730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>
        <v>1</v>
      </c>
      <c r="E323" s="35">
        <v>1979.0561728029975</v>
      </c>
      <c r="F323" s="33" t="s">
        <v>730</v>
      </c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52.94009959523931</v>
      </c>
      <c r="F328" s="33" t="s">
        <v>730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791.14012058875244</v>
      </c>
      <c r="F333" s="33" t="s">
        <v>738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</v>
      </c>
      <c r="E335" s="35">
        <v>195.58619312417432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37944.810207094699</v>
      </c>
      <c r="F338" s="75"/>
      <c r="I338" s="27">
        <f>E338/1.18</f>
        <v>32156.61881957178</v>
      </c>
      <c r="J338" s="29">
        <f>[1]сумма!$Q$17</f>
        <v>27117.06</v>
      </c>
      <c r="K338" s="29">
        <f>J338-I338</f>
        <v>-5039.5588195717792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37944.810207094699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28439.817200173551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8681.7642150356733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236.48591912606935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60101.071274248774</v>
      </c>
      <c r="F355" s="75"/>
      <c r="I355" s="27">
        <f>E355/1.18</f>
        <v>50933.11124936337</v>
      </c>
      <c r="J355" s="29">
        <f>[1]сумма!$Q$19</f>
        <v>27334.060541112922</v>
      </c>
      <c r="K355" s="29">
        <f>J355-I355</f>
        <v>-23599.050708250448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24482.800874604334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4788.4751732275008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8230.9846037982988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62.080841950781277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125.87516439256787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214.43717633769484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619.54097550804727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3123.1135426298756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3014.8546938197114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1250.9911418063443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299.83420507661617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35618.27039964444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7079.1291054075782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61.052538328329973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15062.830602044072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5273.7746979301892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956.61843269718725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483.05160515593468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5338.4621699936961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12423.837820657349</v>
      </c>
      <c r="F386" s="75"/>
      <c r="I386" s="27">
        <f>E386/1.18</f>
        <v>10528.676119201144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12423.837820657349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7088.3718809907759</v>
      </c>
      <c r="F388" s="75"/>
      <c r="I388" s="27">
        <f>E388/1.18</f>
        <v>6007.0948143989626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7088.3718809907759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40073.825794280718</v>
      </c>
      <c r="F390" s="75"/>
      <c r="I390" s="27">
        <f>E390/1.18</f>
        <v>33960.869317187047</v>
      </c>
      <c r="J390" s="27">
        <f>SUM(I6:I390)</f>
        <v>219696.12177365072</v>
      </c>
      <c r="K390" s="27">
        <f>J390*1.01330668353499*1.18</f>
        <v>262691.06727714965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40073.825794280718</v>
      </c>
      <c r="F391" s="49" t="s">
        <v>731</v>
      </c>
      <c r="I391" s="27">
        <f>E6+E197+E232+E266+E338+E355+E386+E388+E390</f>
        <v>259241.42369290779</v>
      </c>
      <c r="J391" s="27">
        <f>I391-K391</f>
        <v>-79922.352545813948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2017-05-18T01:41:00Z</dcterms:modified>
</cp:coreProperties>
</file>